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09 Group Life Insurance and AD&amp;D/"/>
    </mc:Choice>
  </mc:AlternateContent>
  <xr:revisionPtr revIDLastSave="29" documentId="13_ncr:1_{B0518B1E-A4AB-4805-BAB9-A6AE7E1423CB}" xr6:coauthVersionLast="47" xr6:coauthVersionMax="47" xr10:uidLastSave="{FB7BD059-4097-4D96-BE92-02292F532ABA}"/>
  <bookViews>
    <workbookView xWindow="28680" yWindow="-120" windowWidth="29040" windowHeight="15720" xr2:uid="{7F8714C5-FA48-4087-A645-AB27BF85045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2" i="1"/>
  <c r="D11" i="1"/>
  <c r="D10" i="1"/>
  <c r="D8" i="1"/>
  <c r="D7" i="1"/>
  <c r="D6" i="1"/>
  <c r="F14" i="1"/>
  <c r="G14" i="1" s="1"/>
  <c r="F12" i="1"/>
  <c r="G12" i="1" s="1"/>
  <c r="G10" i="1"/>
  <c r="G11" i="1"/>
  <c r="F11" i="1"/>
  <c r="F10" i="1"/>
  <c r="G7" i="1"/>
  <c r="F7" i="1"/>
  <c r="F8" i="1"/>
  <c r="G8" i="1" s="1"/>
  <c r="F6" i="1"/>
  <c r="G6" i="1" s="1"/>
  <c r="H10" i="1" l="1"/>
  <c r="I10" i="1" s="1"/>
  <c r="H12" i="1"/>
  <c r="I12" i="1" s="1"/>
  <c r="H11" i="1"/>
  <c r="I11" i="1" s="1"/>
  <c r="H14" i="1"/>
  <c r="I14" i="1" s="1"/>
  <c r="H6" i="1" l="1"/>
  <c r="I6" i="1" s="1"/>
  <c r="H7" i="1"/>
  <c r="I7" i="1" s="1"/>
  <c r="H8" i="1"/>
  <c r="I8" i="1" s="1"/>
  <c r="I15" i="1" l="1"/>
</calcChain>
</file>

<file path=xl/sharedStrings.xml><?xml version="1.0" encoding="utf-8"?>
<sst xmlns="http://schemas.openxmlformats.org/spreadsheetml/2006/main" count="37" uniqueCount="34">
  <si>
    <t>EXHIBIT A PRICING SHEET - RFB# OCA-DGCP-009: UCS Supplemental Insurance Plan</t>
  </si>
  <si>
    <t>(A)</t>
  </si>
  <si>
    <t>(B)</t>
  </si>
  <si>
    <t xml:space="preserve">(C) </t>
  </si>
  <si>
    <t>(D)</t>
  </si>
  <si>
    <t>(E)</t>
  </si>
  <si>
    <t>(F)</t>
  </si>
  <si>
    <t xml:space="preserve">(G) </t>
  </si>
  <si>
    <t>Monthly Premium Rate per $1,000 of insurance coverage</t>
  </si>
  <si>
    <t>0-64</t>
  </si>
  <si>
    <t>65-69</t>
  </si>
  <si>
    <t>70 and up</t>
  </si>
  <si>
    <t>ANY AGE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</si>
  <si>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</si>
  <si>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</si>
  <si>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</si>
  <si>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</si>
  <si>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</si>
  <si>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</si>
  <si>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</si>
  <si>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Grand total cost initial term (36 months)</t>
  </si>
  <si>
    <t>(H)</t>
  </si>
  <si>
    <t>Initial Term Cost (G x 36 months)</t>
  </si>
  <si>
    <r>
      <t>Bidder shall quote Premium Rates per $1,000 of insurance coverage, as set forth below. The required insurance policy amounts</t>
    </r>
    <r>
      <rPr>
        <sz val="11"/>
        <rFont val="Aptos Narrow"/>
        <family val="2"/>
        <scheme val="minor"/>
      </rPr>
      <t xml:space="preserve"> are set below </t>
    </r>
    <r>
      <rPr>
        <sz val="11"/>
        <color theme="1"/>
        <rFont val="Aptos Narrow"/>
        <family val="2"/>
        <scheme val="minor"/>
      </rPr>
      <t xml:space="preserve">in Article </t>
    </r>
    <r>
      <rPr>
        <sz val="11"/>
        <rFont val="Aptos Narrow"/>
        <family val="2"/>
        <scheme val="minor"/>
      </rPr>
      <t>II of Exhibit B, Plan Specifications .</t>
    </r>
    <r>
      <rPr>
        <sz val="11"/>
        <color theme="1"/>
        <rFont val="Aptos Narrow"/>
        <family val="2"/>
        <scheme val="minor"/>
      </rPr>
      <t xml:space="preserve"> Do not alter this Pricing Sheet in any manner. Any changes, deletions, or additions to the Pricing Sheet may result in rejection of the bid response.</t>
    </r>
  </si>
  <si>
    <r>
      <t xml:space="preserve">Required Coverage Amount </t>
    </r>
    <r>
      <rPr>
        <sz val="11"/>
        <rFont val="Aptos Narrow"/>
        <family val="2"/>
        <scheme val="minor"/>
      </rPr>
      <t>per Group Enrollee</t>
    </r>
  </si>
  <si>
    <t>Cost Per Group Enrollee Per Month (A x B) / 1,000</t>
  </si>
  <si>
    <t>Estimated Number of Group Enrollees in Year 1 (average monthly #s)</t>
  </si>
  <si>
    <t>Estimated Number of Group Enrollees in Year 2 (average monthly #s)</t>
  </si>
  <si>
    <t>Estimated Number of Group Enrollees in Year 3 (average monthly #s)</t>
  </si>
  <si>
    <t>Estimated monthly cost C x (D + E + F)</t>
  </si>
  <si>
    <r>
      <t xml:space="preserve">Please fill out all requested bid information in the blue shaded cells. The spreadsheet is pre-programmed to calculate all columns except the Monthly </t>
    </r>
    <r>
      <rPr>
        <sz val="11"/>
        <rFont val="Calibri"/>
        <family val="2"/>
      </rPr>
      <t xml:space="preserve">Premium </t>
    </r>
    <r>
      <rPr>
        <strike/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Rate per </t>
    </r>
    <r>
      <rPr>
        <sz val="11"/>
        <rFont val="Calibri"/>
        <family val="2"/>
      </rPr>
      <t>$1,000 of insurance coverage</t>
    </r>
    <r>
      <rPr>
        <sz val="11"/>
        <color rgb="FF000000"/>
        <rFont val="Calibri"/>
        <family val="2"/>
      </rPr>
      <t xml:space="preserve">, in BLUE.  </t>
    </r>
    <r>
      <rPr>
        <b/>
        <i/>
        <sz val="11"/>
        <color rgb="FF000000"/>
        <rFont val="Calibri"/>
        <family val="2"/>
      </rPr>
      <t>The Bidder is expected to enter all information requested in the blue cells</t>
    </r>
    <r>
      <rPr>
        <b/>
        <i/>
        <sz val="11"/>
        <rFont val="Calibri"/>
        <family val="2"/>
      </rPr>
      <t>.</t>
    </r>
    <r>
      <rPr>
        <b/>
        <i/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</si>
  <si>
    <r>
      <t>3. Group Life Insurance Premium for RETIRE</t>
    </r>
    <r>
      <rPr>
        <b/>
        <sz val="14"/>
        <rFont val="Aptos Narrow"/>
        <family val="2"/>
        <scheme val="minor"/>
      </rPr>
      <t>D ENROLLEES</t>
    </r>
  </si>
  <si>
    <r>
      <t>1. Group Life Insurance Premiums for ACTI</t>
    </r>
    <r>
      <rPr>
        <b/>
        <sz val="14"/>
        <rFont val="Aptos Narrow"/>
        <family val="2"/>
        <scheme val="minor"/>
      </rPr>
      <t>VE ENROLLEES</t>
    </r>
  </si>
  <si>
    <t>2. Accidental Death and Dismemberment Premiums for ACTIVE ENROLLEES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</si>
</sst>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.00000"/>
    <numFmt numFmtId="166" formatCode="_(* #,##0_);_(* \(#,##0\);_(* &quot;-&quot;??_);_(@_)"/>
    <numFmt numFmtId="167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b/>
      <u/>
      <sz val="11"/>
      <color rgb="FF000000"/>
      <name val="Calibri"/>
      <family val="2"/>
    </font>
    <font>
      <b/>
      <strike/>
      <u/>
      <sz val="11"/>
      <color rgb="FFFF0000"/>
      <name val="Calibri"/>
      <family val="2"/>
    </font>
    <font>
      <sz val="11"/>
      <name val="Aptos Narrow"/>
      <family val="2"/>
      <scheme val="minor"/>
    </font>
    <font>
      <strike/>
      <sz val="11"/>
      <color rgb="FFFF0000"/>
      <name val="Calibri"/>
      <family val="2"/>
    </font>
    <font>
      <sz val="11"/>
      <name val="Calibri"/>
      <family val="2"/>
    </font>
    <font>
      <b/>
      <sz val="1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5FBBB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8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/>
    <xf numFmtId="0" fontId="2" fillId="0" borderId="14" xfId="0" applyFont="1" applyBorder="1" applyAlignment="1">
      <alignment horizontal="right" vertical="center" wrapText="1"/>
    </xf>
    <xf numFmtId="0" fontId="0" fillId="7" borderId="14" xfId="0" applyFont="1" applyFill="1" applyBorder="1" applyAlignment="1">
      <alignment horizontal="center" vertical="center"/>
    </xf>
    <xf numFmtId="164" fontId="1" fillId="7" borderId="6" xfId="2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44" fontId="0" fillId="3" borderId="6" xfId="2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164" fontId="1" fillId="7" borderId="25" xfId="2" applyNumberFormat="1" applyFont="1" applyFill="1" applyBorder="1" applyAlignment="1">
      <alignment horizontal="center" vertical="center" wrapText="1"/>
    </xf>
    <xf numFmtId="164" fontId="1" fillId="7" borderId="26" xfId="2" applyNumberFormat="1" applyFont="1" applyFill="1" applyBorder="1" applyAlignment="1">
      <alignment horizontal="center" vertical="center" wrapText="1"/>
    </xf>
    <xf numFmtId="0" fontId="0" fillId="7" borderId="27" xfId="0" applyFont="1" applyFill="1" applyBorder="1" applyAlignment="1">
      <alignment horizontal="center" vertical="center"/>
    </xf>
    <xf numFmtId="44" fontId="1" fillId="7" borderId="12" xfId="2" applyFont="1" applyFill="1" applyBorder="1" applyAlignment="1">
      <alignment horizontal="left" vertical="center"/>
    </xf>
    <xf numFmtId="44" fontId="1" fillId="7" borderId="25" xfId="2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44" fontId="0" fillId="6" borderId="6" xfId="2" applyFont="1" applyFill="1" applyBorder="1" applyAlignment="1">
      <alignment horizontal="left" vertical="center" wrapText="1"/>
    </xf>
    <xf numFmtId="0" fontId="0" fillId="6" borderId="12" xfId="0" applyFont="1" applyFill="1" applyBorder="1" applyAlignment="1">
      <alignment horizontal="center" vertical="center" wrapText="1"/>
    </xf>
    <xf numFmtId="44" fontId="0" fillId="6" borderId="12" xfId="2" applyFont="1" applyFill="1" applyBorder="1" applyAlignment="1">
      <alignment horizontal="center" vertical="center" wrapText="1"/>
    </xf>
    <xf numFmtId="1" fontId="1" fillId="7" borderId="25" xfId="2" applyNumberFormat="1" applyFont="1" applyFill="1" applyBorder="1" applyAlignment="1">
      <alignment horizontal="right" vertical="center" wrapText="1"/>
    </xf>
    <xf numFmtId="44" fontId="0" fillId="9" borderId="6" xfId="2" applyFont="1" applyFill="1" applyBorder="1" applyAlignment="1"/>
    <xf numFmtId="1" fontId="1" fillId="7" borderId="6" xfId="2" applyNumberFormat="1" applyFont="1" applyFill="1" applyBorder="1" applyAlignment="1">
      <alignment horizontal="right" vertical="center" wrapText="1"/>
    </xf>
    <xf numFmtId="1" fontId="1" fillId="7" borderId="12" xfId="1" applyNumberFormat="1" applyFont="1" applyFill="1" applyBorder="1" applyAlignment="1">
      <alignment horizontal="right" vertical="center"/>
    </xf>
    <xf numFmtId="166" fontId="0" fillId="6" borderId="6" xfId="1" applyNumberFormat="1" applyFont="1" applyFill="1" applyBorder="1" applyAlignment="1">
      <alignment horizontal="left" vertical="center" wrapText="1"/>
    </xf>
    <xf numFmtId="167" fontId="0" fillId="3" borderId="6" xfId="2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44" fontId="0" fillId="4" borderId="6" xfId="2" applyFont="1" applyFill="1" applyBorder="1" applyAlignment="1" applyProtection="1">
      <alignment horizontal="center" vertical="center"/>
      <protection locked="0"/>
    </xf>
    <xf numFmtId="164" fontId="1" fillId="4" borderId="25" xfId="2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2" applyNumberFormat="1" applyFont="1" applyFill="1" applyBorder="1" applyAlignment="1" applyProtection="1">
      <alignment horizontal="center" vertical="center" wrapText="1"/>
      <protection locked="0"/>
    </xf>
    <xf numFmtId="44" fontId="1" fillId="4" borderId="12" xfId="2" applyFont="1" applyFill="1" applyBorder="1" applyAlignment="1" applyProtection="1">
      <alignment horizontal="left" vertical="center"/>
      <protection locked="0"/>
    </xf>
    <xf numFmtId="44" fontId="0" fillId="4" borderId="12" xfId="2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4" borderId="14" xfId="0" applyFont="1" applyFill="1" applyBorder="1" applyAlignment="1" applyProtection="1"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15" xfId="0" applyFont="1" applyFill="1" applyBorder="1" applyAlignment="1" applyProtection="1"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164" fontId="13" fillId="7" borderId="6" xfId="2" applyNumberFormat="1" applyFont="1" applyFill="1" applyBorder="1" applyAlignment="1">
      <alignment horizontal="left" vertical="center" wrapText="1"/>
    </xf>
    <xf numFmtId="165" fontId="2" fillId="9" borderId="23" xfId="0" applyNumberFormat="1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4" borderId="6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5F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AFED-CA97-47B4-BBB1-47D9F980F67C}">
  <dimension ref="A1:I28"/>
  <sheetViews>
    <sheetView tabSelected="1" workbookViewId="0">
      <selection activeCell="B6" sqref="B6"/>
    </sheetView>
  </sheetViews>
  <sheetFormatPr defaultRowHeight="15" x14ac:dyDescent="0.25"/>
  <cols>
    <col min="1" max="1" width="24.42578125" customWidth="1"/>
    <col min="2" max="2" width="16.5703125" bestFit="1" customWidth="1"/>
    <col min="3" max="3" width="17.5703125" bestFit="1" customWidth="1"/>
    <col min="4" max="4" width="16.85546875" customWidth="1"/>
    <col min="5" max="7" width="17.5703125" customWidth="1"/>
    <col min="8" max="8" width="22" bestFit="1" customWidth="1"/>
    <col min="9" max="9" width="16.28515625" bestFit="1" customWidth="1"/>
  </cols>
  <sheetData>
    <row r="1" spans="1:9" ht="18.75" x14ac:dyDescent="0.3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9" ht="50.25" customHeight="1" x14ac:dyDescent="0.25">
      <c r="A2" s="50" t="s">
        <v>23</v>
      </c>
      <c r="B2" s="51"/>
      <c r="C2" s="51"/>
      <c r="D2" s="51"/>
      <c r="E2" s="51"/>
      <c r="F2" s="51"/>
      <c r="G2" s="51"/>
      <c r="H2" s="51"/>
      <c r="I2" s="52"/>
    </row>
    <row r="3" spans="1:9" x14ac:dyDescent="0.25">
      <c r="A3" s="16"/>
      <c r="B3" s="29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21</v>
      </c>
    </row>
    <row r="4" spans="1:9" ht="60" x14ac:dyDescent="0.25">
      <c r="A4" s="17"/>
      <c r="B4" s="1" t="s">
        <v>8</v>
      </c>
      <c r="C4" s="2" t="s">
        <v>24</v>
      </c>
      <c r="D4" s="31" t="s">
        <v>25</v>
      </c>
      <c r="E4" s="31" t="s">
        <v>26</v>
      </c>
      <c r="F4" s="31" t="s">
        <v>27</v>
      </c>
      <c r="G4" s="31" t="s">
        <v>28</v>
      </c>
      <c r="H4" s="32" t="s">
        <v>29</v>
      </c>
      <c r="I4" s="28" t="s">
        <v>22</v>
      </c>
    </row>
    <row r="5" spans="1:9" ht="15" customHeight="1" x14ac:dyDescent="0.25">
      <c r="A5" s="62" t="s">
        <v>32</v>
      </c>
      <c r="B5" s="62"/>
      <c r="C5" s="62"/>
      <c r="D5" s="62"/>
      <c r="E5" s="62"/>
      <c r="F5" s="62"/>
      <c r="G5" s="62"/>
      <c r="H5" s="62"/>
      <c r="I5" s="62"/>
    </row>
    <row r="6" spans="1:9" x14ac:dyDescent="0.25">
      <c r="A6" s="8" t="s">
        <v>9</v>
      </c>
      <c r="B6" s="33"/>
      <c r="C6" s="9">
        <v>50000</v>
      </c>
      <c r="D6" s="9">
        <f>ROUND((B6*50),)</f>
        <v>0</v>
      </c>
      <c r="E6" s="27">
        <v>1959</v>
      </c>
      <c r="F6" s="27">
        <f>ROUND((E6*1.01),0)</f>
        <v>1979</v>
      </c>
      <c r="G6" s="27">
        <f>ROUND((F6*1.01),0)</f>
        <v>1999</v>
      </c>
      <c r="H6" s="26">
        <f>ROUND(SUM(D6*E6)+(D6*F6)+(D6*G6),0)</f>
        <v>0</v>
      </c>
      <c r="I6" s="26">
        <f>SUM(H6*36)</f>
        <v>0</v>
      </c>
    </row>
    <row r="7" spans="1:9" x14ac:dyDescent="0.25">
      <c r="A7" s="8" t="s">
        <v>10</v>
      </c>
      <c r="B7" s="33"/>
      <c r="C7" s="9">
        <v>25000</v>
      </c>
      <c r="D7" s="9">
        <f>ROUND((B7*25),)</f>
        <v>0</v>
      </c>
      <c r="E7" s="27">
        <v>256</v>
      </c>
      <c r="F7" s="27">
        <f t="shared" ref="F7:G8" si="0">ROUND((E7*1.01),0)</f>
        <v>259</v>
      </c>
      <c r="G7" s="27">
        <f t="shared" si="0"/>
        <v>262</v>
      </c>
      <c r="H7" s="26">
        <f>ROUND(SUM(B7*25*E7)+(B7*25*F7)+(B7*25*G7),0)</f>
        <v>0</v>
      </c>
      <c r="I7" s="26">
        <f>SUM(H7*12)</f>
        <v>0</v>
      </c>
    </row>
    <row r="8" spans="1:9" x14ac:dyDescent="0.25">
      <c r="A8" s="8" t="s">
        <v>11</v>
      </c>
      <c r="B8" s="33"/>
      <c r="C8" s="9">
        <v>20000</v>
      </c>
      <c r="D8" s="9">
        <f>ROUND((B8*20),)</f>
        <v>0</v>
      </c>
      <c r="E8" s="27">
        <v>115</v>
      </c>
      <c r="F8" s="27">
        <f t="shared" si="0"/>
        <v>116</v>
      </c>
      <c r="G8" s="27">
        <f t="shared" si="0"/>
        <v>117</v>
      </c>
      <c r="H8" s="26">
        <f>ROUND(SUM(B8*20*E8)+(B8*20*F8)+(B8*20*G8),0)</f>
        <v>0</v>
      </c>
      <c r="I8" s="26">
        <f>SUM(H8*12)</f>
        <v>0</v>
      </c>
    </row>
    <row r="9" spans="1:9" ht="18.75" x14ac:dyDescent="0.25">
      <c r="A9" s="64" t="s">
        <v>33</v>
      </c>
      <c r="B9" s="64"/>
      <c r="C9" s="64"/>
      <c r="D9" s="64"/>
      <c r="E9" s="64"/>
      <c r="F9" s="64"/>
      <c r="G9" s="64"/>
      <c r="H9" s="64"/>
      <c r="I9" s="64"/>
    </row>
    <row r="10" spans="1:9" x14ac:dyDescent="0.25">
      <c r="A10" s="10" t="s">
        <v>9</v>
      </c>
      <c r="B10" s="34"/>
      <c r="C10" s="11">
        <v>50000</v>
      </c>
      <c r="D10" s="11">
        <f>ROUND((B10*50),0)</f>
        <v>0</v>
      </c>
      <c r="E10" s="21">
        <v>1959</v>
      </c>
      <c r="F10" s="21">
        <f t="shared" ref="F10:G12" si="1">ROUND((E10*1.01),0)</f>
        <v>1979</v>
      </c>
      <c r="G10" s="21">
        <f t="shared" si="1"/>
        <v>1999</v>
      </c>
      <c r="H10" s="15">
        <f>ROUND(SUM(B10*50*E10)+(B10*50*F10)+(B10*50*G10),0)</f>
        <v>0</v>
      </c>
      <c r="I10" s="12">
        <f>SUM(H10*12)</f>
        <v>0</v>
      </c>
    </row>
    <row r="11" spans="1:9" x14ac:dyDescent="0.25">
      <c r="A11" s="6" t="s">
        <v>10</v>
      </c>
      <c r="B11" s="35"/>
      <c r="C11" s="7">
        <v>25000</v>
      </c>
      <c r="D11" s="11">
        <f>ROUND((B11*25),0)</f>
        <v>0</v>
      </c>
      <c r="E11" s="23">
        <v>256</v>
      </c>
      <c r="F11" s="21">
        <f t="shared" si="1"/>
        <v>259</v>
      </c>
      <c r="G11" s="21">
        <f t="shared" si="1"/>
        <v>262</v>
      </c>
      <c r="H11" s="15">
        <f>ROUND(SUM(B11*50*E11)+(B11*50*F11)+(B11*50*G11),0)</f>
        <v>0</v>
      </c>
      <c r="I11" s="12">
        <f t="shared" ref="I11:I12" si="2">SUM(H11*12)</f>
        <v>0</v>
      </c>
    </row>
    <row r="12" spans="1:9" x14ac:dyDescent="0.25">
      <c r="A12" s="13" t="s">
        <v>11</v>
      </c>
      <c r="B12" s="36"/>
      <c r="C12" s="14">
        <v>20000</v>
      </c>
      <c r="D12" s="11">
        <f>ROUND((B12*20),0)</f>
        <v>0</v>
      </c>
      <c r="E12" s="24">
        <v>115</v>
      </c>
      <c r="F12" s="21">
        <f t="shared" si="1"/>
        <v>116</v>
      </c>
      <c r="G12" s="21">
        <f t="shared" si="1"/>
        <v>117</v>
      </c>
      <c r="H12" s="15">
        <f>ROUND(SUM(B12*50*E12)+(B12*50*F12)+(B12*50*G12),0)</f>
        <v>0</v>
      </c>
      <c r="I12" s="12">
        <f t="shared" si="2"/>
        <v>0</v>
      </c>
    </row>
    <row r="13" spans="1:9" ht="18.75" x14ac:dyDescent="0.25">
      <c r="A13" s="63" t="s">
        <v>31</v>
      </c>
      <c r="B13" s="63"/>
      <c r="C13" s="63"/>
      <c r="D13" s="63"/>
      <c r="E13" s="63"/>
      <c r="F13" s="63"/>
      <c r="G13" s="63"/>
      <c r="H13" s="63"/>
      <c r="I13" s="63"/>
    </row>
    <row r="14" spans="1:9" x14ac:dyDescent="0.25">
      <c r="A14" s="19" t="s">
        <v>12</v>
      </c>
      <c r="B14" s="37"/>
      <c r="C14" s="20">
        <v>15000</v>
      </c>
      <c r="D14" s="20">
        <f>ROUND((B14*15),0)</f>
        <v>0</v>
      </c>
      <c r="E14" s="25">
        <v>2026</v>
      </c>
      <c r="F14" s="25">
        <f>ROUND((E14*1.01),0)</f>
        <v>2046</v>
      </c>
      <c r="G14" s="25">
        <f>ROUND((F14*1.01),0)</f>
        <v>2066</v>
      </c>
      <c r="H14" s="18">
        <f>ROUND(SUM(B14*15*E14)+(B8*15*F14)+(B8*15*G14),0)</f>
        <v>0</v>
      </c>
      <c r="I14" s="18">
        <f>SUM(H14*12)</f>
        <v>0</v>
      </c>
    </row>
    <row r="15" spans="1:9" x14ac:dyDescent="0.25">
      <c r="A15" s="65" t="s">
        <v>20</v>
      </c>
      <c r="B15" s="66"/>
      <c r="C15" s="66"/>
      <c r="D15" s="66"/>
      <c r="E15" s="66"/>
      <c r="F15" s="66"/>
      <c r="G15" s="66"/>
      <c r="H15" s="67"/>
      <c r="I15" s="22">
        <f>I6+I7+I8+I10+I11+I12+I14</f>
        <v>0</v>
      </c>
    </row>
    <row r="16" spans="1:9" ht="15.75" thickBot="1" x14ac:dyDescent="0.3">
      <c r="A16" s="3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53" t="s">
        <v>13</v>
      </c>
      <c r="B17" s="54"/>
      <c r="C17" s="54"/>
      <c r="D17" s="54"/>
      <c r="E17" s="54"/>
      <c r="F17" s="54"/>
      <c r="G17" s="54"/>
      <c r="H17" s="54"/>
      <c r="I17" s="55"/>
    </row>
    <row r="18" spans="1:9" x14ac:dyDescent="0.25">
      <c r="A18" s="56" t="s">
        <v>14</v>
      </c>
      <c r="B18" s="57"/>
      <c r="C18" s="57"/>
      <c r="D18" s="57"/>
      <c r="E18" s="57"/>
      <c r="F18" s="57"/>
      <c r="G18" s="57"/>
      <c r="H18" s="57"/>
      <c r="I18" s="58"/>
    </row>
    <row r="19" spans="1:9" x14ac:dyDescent="0.25">
      <c r="A19" s="59"/>
      <c r="B19" s="60"/>
      <c r="C19" s="60"/>
      <c r="D19" s="60"/>
      <c r="E19" s="60"/>
      <c r="F19" s="60"/>
      <c r="G19" s="60"/>
      <c r="H19" s="60"/>
      <c r="I19" s="61"/>
    </row>
    <row r="20" spans="1:9" x14ac:dyDescent="0.25">
      <c r="A20" s="68" t="s">
        <v>15</v>
      </c>
      <c r="B20" s="69"/>
      <c r="C20" s="69"/>
      <c r="D20" s="69"/>
      <c r="E20" s="69"/>
      <c r="F20" s="69"/>
      <c r="G20" s="69"/>
      <c r="H20" s="69"/>
      <c r="I20" s="70"/>
    </row>
    <row r="21" spans="1:9" x14ac:dyDescent="0.25">
      <c r="A21" s="5" t="s">
        <v>16</v>
      </c>
      <c r="B21" s="71"/>
      <c r="C21" s="71"/>
      <c r="D21" s="71"/>
      <c r="E21" s="71"/>
      <c r="F21" s="71"/>
      <c r="G21" s="71"/>
      <c r="H21" s="71"/>
      <c r="I21" s="72"/>
    </row>
    <row r="22" spans="1:9" x14ac:dyDescent="0.25">
      <c r="A22" s="5" t="s">
        <v>17</v>
      </c>
      <c r="B22" s="73"/>
      <c r="C22" s="73"/>
      <c r="D22" s="73"/>
      <c r="E22" s="73"/>
      <c r="F22" s="73"/>
      <c r="G22" s="73"/>
      <c r="H22" s="73"/>
      <c r="I22" s="74"/>
    </row>
    <row r="23" spans="1:9" x14ac:dyDescent="0.25">
      <c r="A23" s="5" t="s">
        <v>18</v>
      </c>
      <c r="B23" s="73"/>
      <c r="C23" s="73"/>
      <c r="D23" s="73"/>
      <c r="E23" s="73"/>
      <c r="F23" s="73"/>
      <c r="G23" s="73"/>
      <c r="H23" s="73"/>
      <c r="I23" s="74"/>
    </row>
    <row r="24" spans="1:9" x14ac:dyDescent="0.25">
      <c r="A24" s="5" t="s">
        <v>19</v>
      </c>
      <c r="B24" s="73"/>
      <c r="C24" s="73"/>
      <c r="D24" s="73"/>
      <c r="E24" s="73"/>
      <c r="F24" s="73"/>
      <c r="G24" s="73"/>
      <c r="H24" s="73"/>
      <c r="I24" s="74"/>
    </row>
    <row r="25" spans="1:9" x14ac:dyDescent="0.25">
      <c r="A25" s="38" t="s">
        <v>30</v>
      </c>
      <c r="B25" s="39"/>
      <c r="C25" s="39"/>
      <c r="D25" s="39"/>
      <c r="E25" s="39"/>
      <c r="F25" s="39"/>
      <c r="G25" s="39"/>
      <c r="H25" s="39"/>
      <c r="I25" s="40"/>
    </row>
    <row r="26" spans="1:9" x14ac:dyDescent="0.25">
      <c r="A26" s="41"/>
      <c r="B26" s="42"/>
      <c r="C26" s="42"/>
      <c r="D26" s="42"/>
      <c r="E26" s="42"/>
      <c r="F26" s="42"/>
      <c r="G26" s="42"/>
      <c r="H26" s="42"/>
      <c r="I26" s="43"/>
    </row>
    <row r="27" spans="1:9" x14ac:dyDescent="0.25">
      <c r="A27" s="41"/>
      <c r="B27" s="42"/>
      <c r="C27" s="42"/>
      <c r="D27" s="42"/>
      <c r="E27" s="42"/>
      <c r="F27" s="42"/>
      <c r="G27" s="42"/>
      <c r="H27" s="42"/>
      <c r="I27" s="43"/>
    </row>
    <row r="28" spans="1:9" ht="15.75" thickBot="1" x14ac:dyDescent="0.3">
      <c r="A28" s="44"/>
      <c r="B28" s="45"/>
      <c r="C28" s="45"/>
      <c r="D28" s="45"/>
      <c r="E28" s="45"/>
      <c r="F28" s="45"/>
      <c r="G28" s="45"/>
      <c r="H28" s="45"/>
      <c r="I28" s="46"/>
    </row>
  </sheetData>
  <sheetProtection algorithmName="SHA-512" hashValue="rd4RTfqJl2CN8opsJ+9uDCxiHApxqLoRWcY7jSK+dHPR8NvTk47QBmSIgGMYYZtqrVMPSaQaVSVTBUHB9dCQIA==" saltValue="oSi6j79vFWYQNf+ZA/19jg==" spinCount="100000" sheet="1" objects="1" scenarios="1"/>
  <mergeCells count="15">
    <mergeCell ref="A25:I28"/>
    <mergeCell ref="A1:I1"/>
    <mergeCell ref="A2:I2"/>
    <mergeCell ref="A17:I17"/>
    <mergeCell ref="A18:I18"/>
    <mergeCell ref="A19:I19"/>
    <mergeCell ref="A5:I5"/>
    <mergeCell ref="A13:I13"/>
    <mergeCell ref="A9:I9"/>
    <mergeCell ref="A15:H15"/>
    <mergeCell ref="A20:I20"/>
    <mergeCell ref="B21:I21"/>
    <mergeCell ref="B22:I22"/>
    <mergeCell ref="B23:I23"/>
    <mergeCell ref="B24:I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3a56573713e1610eb89486e359459b1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f3c61b2b57eeb1ee13886ff8991d801c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1d5de-629b-405e-af9d-65b853bf1f80">
      <Terms xmlns="http://schemas.microsoft.com/office/infopath/2007/PartnerControls"/>
    </lcf76f155ced4ddcb4097134ff3c332f>
    <TaxCatchAll xmlns="45a2c2e1-b368-4108-856f-51cab96df29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29BFC-02E4-4FE2-A272-7ADF34A7B592}"/>
</file>

<file path=customXml/itemProps2.xml><?xml version="1.0" encoding="utf-8"?>
<ds:datastoreItem xmlns:ds="http://schemas.openxmlformats.org/officeDocument/2006/customXml" ds:itemID="{1630E775-9FE2-4454-9E50-7C3A91147613}">
  <ds:schemaRefs>
    <ds:schemaRef ds:uri="http://schemas.microsoft.com/office/2006/metadata/properties"/>
    <ds:schemaRef ds:uri="http://schemas.microsoft.com/office/infopath/2007/PartnerControls"/>
    <ds:schemaRef ds:uri="eab1d5de-629b-405e-af9d-65b853bf1f80"/>
    <ds:schemaRef ds:uri="45a2c2e1-b368-4108-856f-51cab96df29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4828672-A844-45E1-A110-C22988AA4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Van Genderen</dc:creator>
  <cp:keywords/>
  <dc:description/>
  <cp:lastModifiedBy>Bridget M. McAvoy</cp:lastModifiedBy>
  <cp:revision/>
  <dcterms:created xsi:type="dcterms:W3CDTF">2025-06-17T20:32:45Z</dcterms:created>
  <dcterms:modified xsi:type="dcterms:W3CDTF">2026-02-19T20:34:45Z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0x0101003A33A2113C873740884ABDB3E5065B4C</vt:lpwstr>
  </property>
</Properties>
</file>